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6155" windowHeight="9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8" i="1" l="1"/>
  <c r="H2" i="1" l="1"/>
  <c r="C20" i="1"/>
  <c r="C9" i="1" s="1"/>
  <c r="H10" i="1"/>
  <c r="H21" i="1"/>
  <c r="H3" i="1"/>
  <c r="H4" i="1" s="1"/>
  <c r="H9" i="1" l="1"/>
  <c r="H20" i="1"/>
  <c r="H22" i="1" l="1"/>
  <c r="H23" i="1" s="1"/>
  <c r="H11" i="1"/>
  <c r="H12" i="1" s="1"/>
  <c r="H13" i="1" l="1"/>
  <c r="H14" i="1"/>
  <c r="H25" i="1"/>
  <c r="H24" i="1"/>
  <c r="H26" i="1" l="1"/>
  <c r="H27" i="1" s="1"/>
  <c r="H15" i="1"/>
  <c r="H16" i="1" s="1"/>
</calcChain>
</file>

<file path=xl/sharedStrings.xml><?xml version="1.0" encoding="utf-8"?>
<sst xmlns="http://schemas.openxmlformats.org/spreadsheetml/2006/main" count="32" uniqueCount="23">
  <si>
    <t>Быстроходность</t>
  </si>
  <si>
    <t>Скорость ветра, м/с</t>
  </si>
  <si>
    <t>Диаметр винта, м</t>
  </si>
  <si>
    <t>Мощность ветра полная, Вт</t>
  </si>
  <si>
    <t>КИЭВ</t>
  </si>
  <si>
    <t>Мощность ветра полезная, Вт</t>
  </si>
  <si>
    <t>Обороты, об/мин</t>
  </si>
  <si>
    <t>Сопротивление генератора, Ом</t>
  </si>
  <si>
    <t>Напряжение аккумуляторов, В</t>
  </si>
  <si>
    <t>Ток заряда, А</t>
  </si>
  <si>
    <t>Мощность на заряд аккумулятора, Вт</t>
  </si>
  <si>
    <t>Мощность потерь, Вт</t>
  </si>
  <si>
    <t>КПД, %</t>
  </si>
  <si>
    <t>Мощность полная, Вт</t>
  </si>
  <si>
    <t>Сопротивление фазы, Ом</t>
  </si>
  <si>
    <t>Звезда</t>
  </si>
  <si>
    <t>Три моста в параллель</t>
  </si>
  <si>
    <t>Характеристика ЭДС фазы, В/оборот_в_мин</t>
  </si>
  <si>
    <t>обороты</t>
  </si>
  <si>
    <t>Вычисление характеристики генератора</t>
  </si>
  <si>
    <t>Напряжение фазы действующее, В</t>
  </si>
  <si>
    <t>Напряжение с выпрямителя, В</t>
  </si>
  <si>
    <t>Напряжение фазы действующее,В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</si>
</sst>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64" fontId="0" fillId="3" borderId="0" xfId="0" applyNumberFormat="1" applyFill="1"/>
    <xf numFmtId="164" fontId="0" fillId="4" borderId="0" xfId="0" applyNumberFormat="1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abSelected="1" workbookViewId="0">
      <selection activeCell="C4" sqref="C4"/>
    </sheetView>
  </sheetViews>
  <sheetFormatPr defaultRowHeight="15" x14ac:dyDescent="0.25"/>
  <cols>
    <col min="2" max="2" width="44.28515625" customWidth="1"/>
    <col min="7" max="7" width="37" customWidth="1"/>
    <col min="8" max="8" width="10.140625" customWidth="1"/>
  </cols>
  <sheetData>
    <row r="2" spans="2:8" x14ac:dyDescent="0.25">
      <c r="B2" t="s">
        <v>1</v>
      </c>
      <c r="C2" s="1">
        <v>8</v>
      </c>
      <c r="G2" t="s">
        <v>6</v>
      </c>
      <c r="H2" s="3">
        <f>60/(2*PI()*C4/2/(C2*C3))</f>
        <v>152.78874536821954</v>
      </c>
    </row>
    <row r="3" spans="2:8" x14ac:dyDescent="0.25">
      <c r="B3" t="s">
        <v>0</v>
      </c>
      <c r="C3" s="1">
        <v>4</v>
      </c>
      <c r="G3" t="s">
        <v>3</v>
      </c>
      <c r="H3" s="3">
        <f>1.225*PI()*C4*C4/4*C2*C2*C2/2</f>
        <v>3940.8138246630369</v>
      </c>
    </row>
    <row r="4" spans="2:8" x14ac:dyDescent="0.25">
      <c r="B4" t="s">
        <v>2</v>
      </c>
      <c r="C4" s="1">
        <v>4</v>
      </c>
      <c r="G4" t="s">
        <v>5</v>
      </c>
      <c r="H4" s="2">
        <f>H3*C5</f>
        <v>1576.3255298652148</v>
      </c>
    </row>
    <row r="5" spans="2:8" x14ac:dyDescent="0.25">
      <c r="B5" t="s">
        <v>4</v>
      </c>
      <c r="C5" s="1">
        <v>0.4</v>
      </c>
    </row>
    <row r="8" spans="2:8" x14ac:dyDescent="0.25">
      <c r="B8" t="s">
        <v>14</v>
      </c>
      <c r="C8" s="1">
        <v>0.6</v>
      </c>
      <c r="G8" s="6" t="s">
        <v>16</v>
      </c>
    </row>
    <row r="9" spans="2:8" x14ac:dyDescent="0.25">
      <c r="B9" t="s">
        <v>17</v>
      </c>
      <c r="C9" s="4">
        <f>C20</f>
        <v>0.20869565217391303</v>
      </c>
      <c r="G9" t="s">
        <v>20</v>
      </c>
      <c r="H9" s="3">
        <f>H2*C9</f>
        <v>31.886346859454509</v>
      </c>
    </row>
    <row r="10" spans="2:8" ht="14.25" customHeight="1" x14ac:dyDescent="0.25">
      <c r="B10" t="s">
        <v>8</v>
      </c>
      <c r="C10" s="1">
        <v>26</v>
      </c>
      <c r="G10" t="s">
        <v>7</v>
      </c>
      <c r="H10" s="4">
        <f>C8*2/3</f>
        <v>0.39999999999999997</v>
      </c>
    </row>
    <row r="11" spans="2:8" x14ac:dyDescent="0.25">
      <c r="G11" t="s">
        <v>21</v>
      </c>
      <c r="H11" s="3">
        <f>1.35*H9-1.2</f>
        <v>41.846568260263588</v>
      </c>
    </row>
    <row r="12" spans="2:8" x14ac:dyDescent="0.25">
      <c r="G12" t="s">
        <v>9</v>
      </c>
      <c r="H12" s="3">
        <f>IF((H11-C10)/H10&gt;0,(H11-C10)/H10,0)</f>
        <v>39.616420650658974</v>
      </c>
    </row>
    <row r="13" spans="2:8" x14ac:dyDescent="0.25">
      <c r="G13" t="s">
        <v>10</v>
      </c>
      <c r="H13" s="3">
        <f>C10*H12</f>
        <v>1030.0269369171333</v>
      </c>
    </row>
    <row r="14" spans="2:8" x14ac:dyDescent="0.25">
      <c r="G14" t="s">
        <v>11</v>
      </c>
      <c r="H14" s="3">
        <f>H12*H12*H10</f>
        <v>627.78431406798347</v>
      </c>
    </row>
    <row r="15" spans="2:8" x14ac:dyDescent="0.25">
      <c r="G15" t="s">
        <v>13</v>
      </c>
      <c r="H15" s="2">
        <f>H13+H14</f>
        <v>1657.8112509851167</v>
      </c>
    </row>
    <row r="16" spans="2:8" x14ac:dyDescent="0.25">
      <c r="G16" t="s">
        <v>12</v>
      </c>
      <c r="H16" s="3">
        <f>100*H13/H15</f>
        <v>62.131737633283834</v>
      </c>
    </row>
    <row r="17" spans="2:8" x14ac:dyDescent="0.25">
      <c r="B17" s="5" t="s">
        <v>19</v>
      </c>
    </row>
    <row r="18" spans="2:8" x14ac:dyDescent="0.25">
      <c r="B18" t="s">
        <v>22</v>
      </c>
      <c r="C18" s="1">
        <f>24</f>
        <v>24</v>
      </c>
    </row>
    <row r="19" spans="2:8" x14ac:dyDescent="0.25">
      <c r="B19" t="s">
        <v>18</v>
      </c>
      <c r="C19" s="1">
        <v>115</v>
      </c>
      <c r="G19" s="6" t="s">
        <v>15</v>
      </c>
    </row>
    <row r="20" spans="2:8" x14ac:dyDescent="0.25">
      <c r="B20" t="s">
        <v>17</v>
      </c>
      <c r="C20" s="4">
        <f>C18/C19</f>
        <v>0.20869565217391303</v>
      </c>
      <c r="G20" t="s">
        <v>20</v>
      </c>
      <c r="H20" s="3">
        <f>H2*C9</f>
        <v>31.886346859454509</v>
      </c>
    </row>
    <row r="21" spans="2:8" x14ac:dyDescent="0.25">
      <c r="G21" t="s">
        <v>7</v>
      </c>
      <c r="H21" s="4">
        <f>C8*4.5/3</f>
        <v>0.89999999999999991</v>
      </c>
    </row>
    <row r="22" spans="2:8" x14ac:dyDescent="0.25">
      <c r="G22" t="s">
        <v>21</v>
      </c>
      <c r="H22" s="3">
        <f>2.35*H20-1.2</f>
        <v>73.732915119718101</v>
      </c>
    </row>
    <row r="23" spans="2:8" x14ac:dyDescent="0.25">
      <c r="G23" t="s">
        <v>9</v>
      </c>
      <c r="H23" s="3">
        <f>(H22-C10)/H21</f>
        <v>53.036572355242342</v>
      </c>
    </row>
    <row r="24" spans="2:8" x14ac:dyDescent="0.25">
      <c r="G24" t="s">
        <v>10</v>
      </c>
      <c r="H24" s="3">
        <f>C10*H23</f>
        <v>1378.9508812363008</v>
      </c>
    </row>
    <row r="25" spans="2:8" x14ac:dyDescent="0.25">
      <c r="G25" t="s">
        <v>11</v>
      </c>
      <c r="H25" s="3">
        <f>H23*H23*H21</f>
        <v>2531.5902064735706</v>
      </c>
    </row>
    <row r="26" spans="2:8" x14ac:dyDescent="0.25">
      <c r="G26" t="s">
        <v>13</v>
      </c>
      <c r="H26" s="2">
        <f>H24+H25</f>
        <v>3910.5410877098711</v>
      </c>
    </row>
    <row r="27" spans="2:8" x14ac:dyDescent="0.25">
      <c r="G27" t="s">
        <v>12</v>
      </c>
      <c r="H27" s="3">
        <f>100*H24/H26</f>
        <v>35.262406155764381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kureykin-aa</dc:creator>
  <cp:lastModifiedBy>KAA</cp:lastModifiedBy>
  <dcterms:created xsi:type="dcterms:W3CDTF">2017-01-12T07:09:53Z</dcterms:created>
  <dcterms:modified xsi:type="dcterms:W3CDTF">2019-02-22T06:42:25Z</dcterms:modified>
</cp:coreProperties>
</file>